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https://d.docs.live.net/df75d8fdc556f0f9/AFEF - docs partagés Bureau/AG-2026/"/>
    </mc:Choice>
  </mc:AlternateContent>
  <xr:revisionPtr revIDLastSave="0" documentId="8_{E15F9D6A-3320-9E4D-A041-52F3147E80CB}" xr6:coauthVersionLast="47" xr6:coauthVersionMax="47" xr10:uidLastSave="{00000000-0000-0000-0000-000000000000}"/>
  <bookViews>
    <workbookView xWindow="0" yWindow="680" windowWidth="16380" windowHeight="8200" tabRatio="500" xr2:uid="{00000000-000D-0000-FFFF-FFFF00000000}"/>
  </bookViews>
  <sheets>
    <sheet name="Feuille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6" i="1" l="1"/>
  <c r="E46" i="1"/>
  <c r="C46" i="1"/>
  <c r="B46" i="1"/>
  <c r="E41" i="1"/>
  <c r="F38" i="1"/>
  <c r="C14" i="1"/>
  <c r="B14" i="1"/>
  <c r="C9" i="1"/>
  <c r="B9" i="1"/>
  <c r="F7" i="1"/>
  <c r="E7" i="1"/>
  <c r="E38" i="1" s="1"/>
  <c r="F5" i="1"/>
  <c r="E5" i="1"/>
  <c r="C5" i="1"/>
  <c r="C38" i="1" s="1"/>
  <c r="B5" i="1"/>
  <c r="B38" i="1" s="1"/>
</calcChain>
</file>

<file path=xl/sharedStrings.xml><?xml version="1.0" encoding="utf-8"?>
<sst xmlns="http://schemas.openxmlformats.org/spreadsheetml/2006/main" count="70" uniqueCount="67">
  <si>
    <t>BUDGET PREVISIONNEL AFEF 2025</t>
  </si>
  <si>
    <t>CHARGES</t>
  </si>
  <si>
    <t>Montant</t>
  </si>
  <si>
    <t>PRODUITS</t>
  </si>
  <si>
    <t>CHARGES DIRECTES</t>
  </si>
  <si>
    <t>prévu</t>
  </si>
  <si>
    <t>réalisé</t>
  </si>
  <si>
    <t>RESSOURCES DIRECTES</t>
  </si>
  <si>
    <t>60 - Achats</t>
  </si>
  <si>
    <t>70- Vente de produits, prestations de services</t>
  </si>
  <si>
    <t>matières et fournitures pédagogiques</t>
  </si>
  <si>
    <t>versement Doubs Tourisme sur Congrès FIPF</t>
  </si>
  <si>
    <t>matières et fournitures administratives</t>
  </si>
  <si>
    <t>74 - Subventions</t>
  </si>
  <si>
    <t>prestations de services</t>
  </si>
  <si>
    <t>Etat : Education Nationale</t>
  </si>
  <si>
    <t>61- Services extérieurs</t>
  </si>
  <si>
    <t>6132-locations</t>
  </si>
  <si>
    <t>Région</t>
  </si>
  <si>
    <t>6165- assurance</t>
  </si>
  <si>
    <t>Département</t>
  </si>
  <si>
    <t>6185- frais de colloque</t>
  </si>
  <si>
    <t>618520- préparation Congrès FIPF</t>
  </si>
  <si>
    <t>62 -  Autres services extérieurs</t>
  </si>
  <si>
    <t>Intercommunalité</t>
  </si>
  <si>
    <t>622-Rémunérations d’intermédiaires</t>
  </si>
  <si>
    <t>623-publicité</t>
  </si>
  <si>
    <t>Commune</t>
  </si>
  <si>
    <t>62511-déplacements des bénévoles</t>
  </si>
  <si>
    <t>62512-missions des bénévoles</t>
  </si>
  <si>
    <t>Organismes sociaux</t>
  </si>
  <si>
    <t>62513-intervenants bénévoles</t>
  </si>
  <si>
    <t>6262-téléphone, affranchissement</t>
  </si>
  <si>
    <t>Fonds européens</t>
  </si>
  <si>
    <t>626201- site</t>
  </si>
  <si>
    <t>627-frais bancaires</t>
  </si>
  <si>
    <t>agence des paiements  emplois aidés)</t>
  </si>
  <si>
    <t>6581 – Cotisation FIPF</t>
  </si>
  <si>
    <t>63- Impôts et taxes</t>
  </si>
  <si>
    <t>autres établissements publics, FDVA</t>
  </si>
  <si>
    <t>64- Charges de personnel</t>
  </si>
  <si>
    <t>aides privées (Crédit Mutuel)</t>
  </si>
  <si>
    <t>65 - autres charges de gestion courante</t>
  </si>
  <si>
    <t>75 - Autres produits de gestion courante</t>
  </si>
  <si>
    <t>dont 756- cotisations</t>
  </si>
  <si>
    <t>66 - Charges financières</t>
  </si>
  <si>
    <t>76 - Produits financiers</t>
  </si>
  <si>
    <t>67 - Charges exceptionnelles</t>
  </si>
  <si>
    <t>68 - Dotation aux amortissements</t>
  </si>
  <si>
    <t>78 - Reprise sur amortissements, sur fonds propres</t>
  </si>
  <si>
    <t>CHARGES INDIRECTES</t>
  </si>
  <si>
    <t>Charges fixes de fonctionnement</t>
  </si>
  <si>
    <t>frais financiers</t>
  </si>
  <si>
    <t>autres</t>
  </si>
  <si>
    <t>TOTAL DES CHARGES</t>
  </si>
  <si>
    <t>TOTAL DES PRODUITS</t>
  </si>
  <si>
    <t>CONTRIBUTIONS VOLONTAIRES</t>
  </si>
  <si>
    <t>86 - Emploi des contributions volontaires</t>
  </si>
  <si>
    <t>87 - Contributions volontaires en nature</t>
  </si>
  <si>
    <t>860-secours en nature</t>
  </si>
  <si>
    <t>870-bénévolat</t>
  </si>
  <si>
    <t>861-862-mise à disposition gratuite de biens et prestations</t>
  </si>
  <si>
    <t>871-prestations en nature</t>
  </si>
  <si>
    <t>864-personnel bénévole</t>
  </si>
  <si>
    <t>875-dons en nature</t>
  </si>
  <si>
    <t>TOTAL BÉNÉVOLAT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</si>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</sst>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General"/>
  </numFmts>
  <fonts count="24">
    <font>
      <sz val="12"/>
      <color rgb="FF000000"/>
      <name val="Arial"/>
      <charset val="1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6"/>
      <color rgb="FF000000"/>
      <name val="Calibri"/>
      <family val="2"/>
      <charset val="1"/>
    </font>
    <font>
      <sz val="12"/>
      <color rgb="FF000000"/>
      <name val="Calibri1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2"/>
      <color rgb="FF0000FF"/>
      <name val="Calibri"/>
      <family val="2"/>
      <charset val="1"/>
    </font>
    <font>
      <sz val="12"/>
      <color rgb="FFFF0000"/>
      <name val="Calibri1"/>
      <charset val="1"/>
    </font>
    <font>
      <sz val="12"/>
      <color rgb="FF0000FF"/>
      <name val="Calibri1"/>
      <charset val="1"/>
    </font>
    <font>
      <sz val="12"/>
      <color rgb="FFFF0000"/>
      <name val="Arial"/>
      <family val="2"/>
    </font>
    <font>
      <sz val="12"/>
      <color rgb="FF000000"/>
      <name val="Calibri"/>
      <family val="2"/>
      <charset val="1"/>
    </font>
    <font>
      <sz val="12"/>
      <color rgb="FFC9211E"/>
      <name val="Calibri1"/>
      <charset val="1"/>
    </font>
    <font>
      <sz val="8"/>
      <color rgb="FF000000"/>
      <name val="Calibri1"/>
      <charset val="1"/>
    </font>
    <font>
      <sz val="12"/>
      <color rgb="FFC9211E"/>
      <name val="Arial"/>
      <family val="2"/>
    </font>
    <font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C6D9F1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C9211E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6D9F1"/>
        <bgColor rgb="FFDDDDDD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23" fillId="0" borderId="0"/>
    <xf numFmtId="0" fontId="9" fillId="0" borderId="0"/>
    <xf numFmtId="0" fontId="10" fillId="8" borderId="0"/>
    <xf numFmtId="0" fontId="23" fillId="0" borderId="0"/>
    <xf numFmtId="0" fontId="23" fillId="0" borderId="0"/>
    <xf numFmtId="0" fontId="3" fillId="0" borderId="0"/>
    <xf numFmtId="164" fontId="12" fillId="0" borderId="0"/>
  </cellStyleXfs>
  <cellXfs count="27">
    <xf numFmtId="0" fontId="0" fillId="0" borderId="0" xfId="0"/>
    <xf numFmtId="164" fontId="13" fillId="0" borderId="2" xfId="17" applyFont="1" applyBorder="1" applyAlignment="1">
      <alignment horizontal="center"/>
    </xf>
    <xf numFmtId="164" fontId="11" fillId="9" borderId="2" xfId="17" applyFont="1" applyFill="1" applyBorder="1" applyAlignment="1">
      <alignment horizontal="center"/>
    </xf>
    <xf numFmtId="0" fontId="0" fillId="0" borderId="1" xfId="0" applyBorder="1"/>
    <xf numFmtId="164" fontId="12" fillId="0" borderId="0" xfId="17"/>
    <xf numFmtId="164" fontId="12" fillId="0" borderId="2" xfId="17" applyBorder="1"/>
    <xf numFmtId="164" fontId="12" fillId="0" borderId="2" xfId="17" applyBorder="1" applyAlignment="1">
      <alignment horizontal="center"/>
    </xf>
    <xf numFmtId="164" fontId="13" fillId="0" borderId="2" xfId="17" applyFont="1" applyBorder="1" applyAlignment="1">
      <alignment horizontal="center"/>
    </xf>
    <xf numFmtId="164" fontId="14" fillId="10" borderId="2" xfId="17" applyFont="1" applyFill="1" applyBorder="1" applyAlignment="1">
      <alignment horizontal="center"/>
    </xf>
    <xf numFmtId="164" fontId="12" fillId="10" borderId="2" xfId="17" applyFill="1" applyBorder="1" applyAlignment="1">
      <alignment horizontal="center"/>
    </xf>
    <xf numFmtId="164" fontId="15" fillId="0" borderId="2" xfId="17" applyFont="1" applyBorder="1"/>
    <xf numFmtId="0" fontId="16" fillId="0" borderId="2" xfId="17" applyNumberFormat="1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164" fontId="17" fillId="0" borderId="2" xfId="17" applyFont="1" applyBorder="1"/>
    <xf numFmtId="164" fontId="16" fillId="0" borderId="2" xfId="17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164" fontId="12" fillId="10" borderId="2" xfId="17" applyFill="1" applyBorder="1"/>
    <xf numFmtId="164" fontId="19" fillId="0" borderId="2" xfId="17" applyFont="1" applyBorder="1" applyAlignment="1">
      <alignment horizontal="center"/>
    </xf>
    <xf numFmtId="0" fontId="16" fillId="9" borderId="2" xfId="17" applyNumberFormat="1" applyFont="1" applyFill="1" applyBorder="1" applyAlignment="1">
      <alignment horizontal="center"/>
    </xf>
    <xf numFmtId="0" fontId="20" fillId="0" borderId="2" xfId="17" applyNumberFormat="1" applyFont="1" applyBorder="1" applyAlignment="1">
      <alignment horizontal="center"/>
    </xf>
    <xf numFmtId="164" fontId="21" fillId="0" borderId="2" xfId="17" applyFont="1" applyBorder="1"/>
    <xf numFmtId="164" fontId="13" fillId="9" borderId="2" xfId="17" applyFont="1" applyFill="1" applyBorder="1"/>
    <xf numFmtId="0" fontId="22" fillId="9" borderId="4" xfId="0" applyFont="1" applyFill="1" applyBorder="1" applyAlignment="1">
      <alignment horizontal="center"/>
    </xf>
    <xf numFmtId="0" fontId="22" fillId="9" borderId="3" xfId="0" applyFont="1" applyFill="1" applyBorder="1" applyAlignment="1">
      <alignment horizontal="center"/>
    </xf>
  </cellXfs>
  <cellStyles count="18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Excel Built-in Normal" xfId="17" xr:uid="{00000000-0005-0000-0000-000016000000}"/>
    <cellStyle name="Footnote 10" xfId="7" xr:uid="{00000000-0005-0000-0000-00000C000000}"/>
    <cellStyle name="Good 11" xfId="8" xr:uid="{00000000-0005-0000-0000-00000D000000}"/>
    <cellStyle name="Heading (user) 12" xfId="9" xr:uid="{00000000-0005-0000-0000-00000E000000}"/>
    <cellStyle name="Heading 1 13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rmal" xfId="0" builtinId="0"/>
    <cellStyle name="Status 17" xfId="14" xr:uid="{00000000-0005-0000-0000-000013000000}"/>
    <cellStyle name="Text 18" xfId="15" xr:uid="{00000000-0005-0000-0000-000014000000}"/>
    <cellStyle name="Warning 19" xfId="16" xr:uid="{00000000-0005-0000-0000-000015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EE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topLeftCell="A8" zoomScale="65" zoomScaleNormal="65" workbookViewId="0">
      <selection activeCell="F7" sqref="F7"/>
    </sheetView>
  </sheetViews>
  <sheetFormatPr baseColWidth="10" defaultColWidth="14.28515625" defaultRowHeight="16" customHeight="1"/>
  <cols>
    <col min="1" max="1" width="46.140625" customWidth="1"/>
    <col min="4" max="4" width="54.7109375" customWidth="1"/>
    <col min="6" max="6" width="14.28515625" style="3"/>
  </cols>
  <sheetData>
    <row r="1" spans="1:6" s="4" customFormat="1" ht="21">
      <c r="A1" s="2" t="s">
        <v>0</v>
      </c>
      <c r="B1" s="2"/>
      <c r="C1" s="2"/>
      <c r="D1" s="2"/>
      <c r="E1" s="2"/>
      <c r="F1" s="2"/>
    </row>
    <row r="2" spans="1:6" s="4" customFormat="1">
      <c r="A2" s="5"/>
      <c r="B2" s="6"/>
      <c r="C2" s="6"/>
      <c r="D2" s="5"/>
      <c r="E2" s="6"/>
      <c r="F2" s="6"/>
    </row>
    <row r="3" spans="1:6" s="4" customFormat="1" ht="19">
      <c r="A3" s="7" t="s">
        <v>1</v>
      </c>
      <c r="B3" s="1" t="s">
        <v>2</v>
      </c>
      <c r="C3" s="1"/>
      <c r="D3" s="7" t="s">
        <v>3</v>
      </c>
      <c r="E3" s="1" t="s">
        <v>2</v>
      </c>
      <c r="F3" s="1"/>
    </row>
    <row r="4" spans="1:6" s="4" customFormat="1" ht="19">
      <c r="A4" s="8" t="s">
        <v>4</v>
      </c>
      <c r="B4" s="9" t="s">
        <v>5</v>
      </c>
      <c r="C4" s="9" t="s">
        <v>6</v>
      </c>
      <c r="D4" s="8" t="s">
        <v>7</v>
      </c>
      <c r="E4" s="9" t="s">
        <v>5</v>
      </c>
      <c r="F4" s="9" t="s">
        <v>6</v>
      </c>
    </row>
    <row r="5" spans="1:6">
      <c r="A5" s="10" t="s">
        <v>8</v>
      </c>
      <c r="B5" s="11">
        <f>SUM(B6:B8)</f>
        <v>1000</v>
      </c>
      <c r="C5" s="11">
        <f>SUM(C6:C8)</f>
        <v>179.88</v>
      </c>
      <c r="D5" s="10" t="s">
        <v>9</v>
      </c>
      <c r="E5" s="11">
        <f>SUM(E6)</f>
        <v>300</v>
      </c>
      <c r="F5" s="11">
        <f>SUM(F6)</f>
        <v>9322</v>
      </c>
    </row>
    <row r="6" spans="1:6">
      <c r="A6" s="5" t="s">
        <v>10</v>
      </c>
      <c r="B6" s="6">
        <v>200</v>
      </c>
      <c r="C6" s="6">
        <v>179.88</v>
      </c>
      <c r="D6" s="5" t="s">
        <v>11</v>
      </c>
      <c r="E6" s="6">
        <v>300</v>
      </c>
      <c r="F6" s="12">
        <v>9322</v>
      </c>
    </row>
    <row r="7" spans="1:6">
      <c r="A7" s="5" t="s">
        <v>12</v>
      </c>
      <c r="B7" s="6">
        <v>500</v>
      </c>
      <c r="C7" s="6"/>
      <c r="D7" s="10" t="s">
        <v>13</v>
      </c>
      <c r="E7" s="11">
        <f>SUM(E8:E25)</f>
        <v>20700</v>
      </c>
      <c r="F7" s="11">
        <f>SUM(F8:F25)</f>
        <v>732.61</v>
      </c>
    </row>
    <row r="8" spans="1:6">
      <c r="A8" s="5" t="s">
        <v>14</v>
      </c>
      <c r="B8" s="6">
        <v>300</v>
      </c>
      <c r="C8" s="6"/>
      <c r="D8" s="5" t="s">
        <v>15</v>
      </c>
      <c r="E8" s="6">
        <v>20000</v>
      </c>
      <c r="F8" s="12">
        <v>0</v>
      </c>
    </row>
    <row r="9" spans="1:6">
      <c r="A9" s="10" t="s">
        <v>16</v>
      </c>
      <c r="B9" s="11">
        <f>B10+B11+B12+B13</f>
        <v>16550</v>
      </c>
      <c r="C9" s="11">
        <f>SUM(C10+C11+C12+C13)</f>
        <v>4490.79</v>
      </c>
      <c r="D9" s="5"/>
      <c r="E9" s="6"/>
      <c r="F9" s="12"/>
    </row>
    <row r="10" spans="1:6">
      <c r="A10" s="5" t="s">
        <v>17</v>
      </c>
      <c r="B10" s="6">
        <v>250</v>
      </c>
      <c r="C10" s="6"/>
      <c r="D10" s="5" t="s">
        <v>18</v>
      </c>
      <c r="E10" s="6"/>
      <c r="F10" s="12"/>
    </row>
    <row r="11" spans="1:6">
      <c r="A11" s="5" t="s">
        <v>19</v>
      </c>
      <c r="B11" s="6">
        <v>500</v>
      </c>
      <c r="C11" s="6">
        <v>456.96</v>
      </c>
      <c r="D11" s="5" t="s">
        <v>20</v>
      </c>
      <c r="E11" s="6"/>
      <c r="F11" s="12"/>
    </row>
    <row r="12" spans="1:6">
      <c r="A12" s="5" t="s">
        <v>21</v>
      </c>
      <c r="B12" s="6">
        <v>800</v>
      </c>
      <c r="C12" s="6"/>
      <c r="D12" s="5"/>
      <c r="E12" s="6"/>
      <c r="F12" s="12"/>
    </row>
    <row r="13" spans="1:6">
      <c r="A13" s="5" t="s">
        <v>22</v>
      </c>
      <c r="B13" s="6">
        <v>15000</v>
      </c>
      <c r="C13" s="6">
        <v>4033.83</v>
      </c>
      <c r="D13" s="5"/>
      <c r="E13" s="6"/>
      <c r="F13" s="12"/>
    </row>
    <row r="14" spans="1:6">
      <c r="A14" s="10" t="s">
        <v>23</v>
      </c>
      <c r="B14" s="11">
        <f>SUM(B15:B23)</f>
        <v>10450</v>
      </c>
      <c r="C14" s="11">
        <f>SUM(C16:C22)</f>
        <v>6041.329999999999</v>
      </c>
      <c r="D14" s="5" t="s">
        <v>24</v>
      </c>
      <c r="E14" s="6"/>
      <c r="F14" s="12"/>
    </row>
    <row r="15" spans="1:6">
      <c r="A15" s="13" t="s">
        <v>25</v>
      </c>
      <c r="B15" s="14">
        <v>800</v>
      </c>
      <c r="C15" s="6"/>
      <c r="D15" s="5"/>
      <c r="E15" s="6"/>
      <c r="F15" s="12"/>
    </row>
    <row r="16" spans="1:6">
      <c r="A16" s="5" t="s">
        <v>26</v>
      </c>
      <c r="B16" s="6">
        <v>1000</v>
      </c>
      <c r="C16" s="6"/>
      <c r="D16" s="5" t="s">
        <v>27</v>
      </c>
      <c r="E16" s="6"/>
      <c r="F16" s="12"/>
    </row>
    <row r="17" spans="1:6">
      <c r="A17" s="5" t="s">
        <v>28</v>
      </c>
      <c r="B17" s="6">
        <v>4000</v>
      </c>
      <c r="C17" s="6">
        <v>4082.46</v>
      </c>
      <c r="D17" s="5"/>
      <c r="E17" s="6"/>
      <c r="F17" s="12"/>
    </row>
    <row r="18" spans="1:6">
      <c r="A18" s="5" t="s">
        <v>29</v>
      </c>
      <c r="B18" s="6">
        <v>2000</v>
      </c>
      <c r="C18" s="6"/>
      <c r="D18" s="5" t="s">
        <v>30</v>
      </c>
      <c r="E18" s="6"/>
      <c r="F18" s="12"/>
    </row>
    <row r="19" spans="1:6">
      <c r="A19" s="5" t="s">
        <v>31</v>
      </c>
      <c r="B19" s="6">
        <v>900</v>
      </c>
      <c r="C19" s="6">
        <v>1303.7</v>
      </c>
      <c r="D19" s="5"/>
      <c r="E19" s="6"/>
      <c r="F19" s="12"/>
    </row>
    <row r="20" spans="1:6">
      <c r="A20" s="5" t="s">
        <v>32</v>
      </c>
      <c r="B20" s="6">
        <v>100</v>
      </c>
      <c r="C20" s="6">
        <v>8.23</v>
      </c>
      <c r="D20" s="5" t="s">
        <v>33</v>
      </c>
      <c r="E20" s="6"/>
      <c r="F20" s="12"/>
    </row>
    <row r="21" spans="1:6">
      <c r="A21" s="5" t="s">
        <v>34</v>
      </c>
      <c r="B21" s="6">
        <v>1400</v>
      </c>
      <c r="C21" s="6">
        <v>607.24</v>
      </c>
      <c r="D21" s="5"/>
      <c r="E21" s="6"/>
      <c r="F21" s="12"/>
    </row>
    <row r="22" spans="1:6">
      <c r="A22" s="5" t="s">
        <v>35</v>
      </c>
      <c r="B22" s="6">
        <v>100</v>
      </c>
      <c r="C22" s="6">
        <v>39.700000000000003</v>
      </c>
      <c r="D22" s="5" t="s">
        <v>36</v>
      </c>
      <c r="E22" s="6"/>
      <c r="F22" s="12"/>
    </row>
    <row r="23" spans="1:6">
      <c r="A23" s="15" t="s">
        <v>37</v>
      </c>
      <c r="B23" s="16">
        <v>150</v>
      </c>
      <c r="C23" s="16">
        <v>150</v>
      </c>
      <c r="D23" s="5"/>
      <c r="E23" s="6"/>
      <c r="F23" s="12"/>
    </row>
    <row r="24" spans="1:6">
      <c r="A24" s="10" t="s">
        <v>38</v>
      </c>
      <c r="B24" s="11"/>
      <c r="C24" s="6"/>
      <c r="D24" s="5" t="s">
        <v>39</v>
      </c>
      <c r="E24" s="6">
        <v>700</v>
      </c>
      <c r="F24" s="12">
        <v>700</v>
      </c>
    </row>
    <row r="25" spans="1:6">
      <c r="A25" s="10" t="s">
        <v>40</v>
      </c>
      <c r="B25" s="11"/>
      <c r="C25" s="6"/>
      <c r="D25" s="5" t="s">
        <v>41</v>
      </c>
      <c r="E25" s="6"/>
      <c r="F25" s="12">
        <v>32.61</v>
      </c>
    </row>
    <row r="26" spans="1:6">
      <c r="A26" s="10" t="s">
        <v>42</v>
      </c>
      <c r="B26" s="11"/>
      <c r="C26" s="6"/>
      <c r="D26" s="10" t="s">
        <v>43</v>
      </c>
      <c r="E26" s="11">
        <v>6500</v>
      </c>
      <c r="F26" s="17">
        <v>2697.47</v>
      </c>
    </row>
    <row r="27" spans="1:6">
      <c r="A27" s="5"/>
      <c r="B27" s="11"/>
      <c r="C27" s="6"/>
      <c r="D27" s="5" t="s">
        <v>44</v>
      </c>
      <c r="E27" s="6">
        <v>6300</v>
      </c>
      <c r="F27" s="12">
        <v>2697.47</v>
      </c>
    </row>
    <row r="28" spans="1:6">
      <c r="A28" s="10" t="s">
        <v>45</v>
      </c>
      <c r="B28" s="11"/>
      <c r="C28" s="6"/>
      <c r="D28" s="10" t="s">
        <v>46</v>
      </c>
      <c r="E28" s="11">
        <v>500</v>
      </c>
      <c r="F28" s="17">
        <v>1145.6600000000001</v>
      </c>
    </row>
    <row r="29" spans="1:6">
      <c r="A29" s="10" t="s">
        <v>47</v>
      </c>
      <c r="B29" s="11"/>
      <c r="C29" s="6"/>
      <c r="D29" s="5"/>
      <c r="E29" s="6"/>
      <c r="F29" s="12"/>
    </row>
    <row r="30" spans="1:6">
      <c r="A30" s="10" t="s">
        <v>48</v>
      </c>
      <c r="B30" s="11"/>
      <c r="C30" s="6"/>
      <c r="D30" s="10" t="s">
        <v>49</v>
      </c>
      <c r="E30" s="6"/>
      <c r="F30" s="18"/>
    </row>
    <row r="31" spans="1:6">
      <c r="A31" s="5"/>
      <c r="B31" s="6"/>
      <c r="C31" s="6"/>
      <c r="D31" s="13"/>
      <c r="E31" s="6"/>
      <c r="F31" s="12"/>
    </row>
    <row r="32" spans="1:6">
      <c r="A32" s="5"/>
      <c r="B32" s="6"/>
      <c r="C32" s="6"/>
      <c r="D32" s="5"/>
      <c r="E32" s="6"/>
      <c r="F32" s="12"/>
    </row>
    <row r="33" spans="1:6" ht="19">
      <c r="A33" s="8" t="s">
        <v>50</v>
      </c>
      <c r="B33" s="9"/>
      <c r="C33" s="9"/>
      <c r="D33" s="19"/>
      <c r="E33" s="9"/>
      <c r="F33" s="9"/>
    </row>
    <row r="34" spans="1:6">
      <c r="A34" s="5" t="s">
        <v>51</v>
      </c>
      <c r="B34" s="20"/>
      <c r="C34" s="6"/>
      <c r="D34" s="5"/>
      <c r="E34" s="6"/>
      <c r="F34" s="12"/>
    </row>
    <row r="35" spans="1:6">
      <c r="A35" s="5" t="s">
        <v>52</v>
      </c>
      <c r="B35" s="6"/>
      <c r="C35" s="6"/>
      <c r="D35" s="5"/>
      <c r="E35" s="6"/>
      <c r="F35" s="12"/>
    </row>
    <row r="36" spans="1:6">
      <c r="A36" s="5" t="s">
        <v>53</v>
      </c>
      <c r="B36" s="6"/>
      <c r="C36" s="6"/>
      <c r="D36" s="5"/>
      <c r="E36" s="6"/>
      <c r="F36" s="12"/>
    </row>
    <row r="37" spans="1:6">
      <c r="A37" s="5"/>
      <c r="B37" s="6"/>
      <c r="C37" s="6"/>
      <c r="D37" s="5"/>
      <c r="E37" s="6"/>
      <c r="F37" s="12"/>
    </row>
    <row r="38" spans="1:6" ht="19">
      <c r="A38" s="7" t="s">
        <v>54</v>
      </c>
      <c r="B38" s="11">
        <f>SUM(B5+B9+B14+B24+B25+B26+B28+B29+B30+B33+B34+B35+B36)</f>
        <v>28000</v>
      </c>
      <c r="C38" s="11">
        <f>SUM(C5+C9+C14+C23)</f>
        <v>10862</v>
      </c>
      <c r="D38" s="7" t="s">
        <v>55</v>
      </c>
      <c r="E38" s="21">
        <f>SUM(E30+E28+E26+E7+E5)</f>
        <v>28000</v>
      </c>
      <c r="F38" s="21">
        <f>SUM(F5+F7+F26+F28)</f>
        <v>13897.74</v>
      </c>
    </row>
    <row r="39" spans="1:6">
      <c r="A39" s="5"/>
      <c r="B39" s="6"/>
      <c r="C39" s="6"/>
      <c r="D39" s="5"/>
      <c r="E39" s="6"/>
      <c r="F39" s="12"/>
    </row>
    <row r="40" spans="1:6" ht="19">
      <c r="A40" s="1" t="s">
        <v>56</v>
      </c>
      <c r="B40" s="1"/>
      <c r="C40" s="1"/>
      <c r="D40" s="1"/>
      <c r="E40" s="1"/>
      <c r="F40" s="1"/>
    </row>
    <row r="41" spans="1:6">
      <c r="A41" s="10" t="s">
        <v>57</v>
      </c>
      <c r="B41" s="6"/>
      <c r="C41" s="6"/>
      <c r="D41" s="10" t="s">
        <v>58</v>
      </c>
      <c r="E41" s="22">
        <f>SUM(E42:E44)</f>
        <v>172000</v>
      </c>
      <c r="F41" s="12"/>
    </row>
    <row r="42" spans="1:6">
      <c r="A42" s="5" t="s">
        <v>59</v>
      </c>
      <c r="B42" s="6">
        <v>2000</v>
      </c>
      <c r="C42" s="13">
        <v>3851</v>
      </c>
      <c r="D42" s="5" t="s">
        <v>60</v>
      </c>
      <c r="E42" s="13">
        <v>60000</v>
      </c>
      <c r="F42" s="12">
        <v>112090</v>
      </c>
    </row>
    <row r="43" spans="1:6">
      <c r="A43" s="23" t="s">
        <v>61</v>
      </c>
      <c r="B43" s="6">
        <v>110000</v>
      </c>
      <c r="C43" s="13">
        <v>113583</v>
      </c>
      <c r="D43" s="5" t="s">
        <v>62</v>
      </c>
      <c r="E43" s="13">
        <v>110000</v>
      </c>
      <c r="F43" s="12">
        <v>113583</v>
      </c>
    </row>
    <row r="44" spans="1:6">
      <c r="A44" s="5" t="s">
        <v>63</v>
      </c>
      <c r="B44" s="6">
        <v>60000</v>
      </c>
      <c r="C44" s="13">
        <v>112090</v>
      </c>
      <c r="D44" s="5" t="s">
        <v>64</v>
      </c>
      <c r="E44" s="13">
        <v>2000</v>
      </c>
      <c r="F44" s="12">
        <v>3850</v>
      </c>
    </row>
    <row r="45" spans="1:6">
      <c r="A45" s="5"/>
      <c r="B45" s="6"/>
      <c r="C45" s="6"/>
      <c r="D45" s="5"/>
      <c r="E45" s="6"/>
      <c r="F45" s="12"/>
    </row>
    <row r="46" spans="1:6" ht="19">
      <c r="A46" s="24" t="s">
        <v>65</v>
      </c>
      <c r="B46" s="21">
        <f>SUM(B42:B44)</f>
        <v>172000</v>
      </c>
      <c r="C46" s="21">
        <f>SUM(C42:C44)</f>
        <v>229524</v>
      </c>
      <c r="D46" s="24" t="s">
        <v>66</v>
      </c>
      <c r="E46" s="25">
        <f>SUM(E42:E44)</f>
        <v>172000</v>
      </c>
      <c r="F46" s="26">
        <f>SUM(F42:F44)</f>
        <v>229523</v>
      </c>
    </row>
  </sheetData>
  <mergeCells count="4">
    <mergeCell ref="A1:F1"/>
    <mergeCell ref="B3:C3"/>
    <mergeCell ref="E3:F3"/>
    <mergeCell ref="A40:F40"/>
  </mergeCells>
  <pageMargins left="0" right="0" top="0.39374999999999999" bottom="0.39374999999999999" header="0" footer="0"/>
  <pageSetup paperSize="9" orientation="portrait" horizontalDpi="300" verticalDpi="30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Viviane Youx</cp:lastModifiedBy>
  <cp:revision>9</cp:revision>
  <dcterms:created xsi:type="dcterms:W3CDTF">2024-02-08T10:11:06Z</dcterms:created>
  <dcterms:modified xsi:type="dcterms:W3CDTF">2026-01-07T14:55:48Z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